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1 варіант 18.10 (2)" sheetId="1" r:id="rId1"/>
  </sheets>
  <definedNames>
    <definedName name="_xlnm.Print_Titles" localSheetId="0">'1 варіант 18.10 (2)'!$A:$A</definedName>
    <definedName name="_xlnm.Print_Area" localSheetId="0">'1 варіант 18.10 (2)'!$A$1:$F$47</definedName>
  </definedNames>
  <calcPr fullCalcOnLoad="1"/>
</workbook>
</file>

<file path=xl/sharedStrings.xml><?xml version="1.0" encoding="utf-8"?>
<sst xmlns="http://schemas.openxmlformats.org/spreadsheetml/2006/main" count="54" uniqueCount="53">
  <si>
    <t>Додаток 1</t>
  </si>
  <si>
    <t>тис.грн.</t>
  </si>
  <si>
    <t>Назва району (міста)</t>
  </si>
  <si>
    <t>Незабезпеченість на заробітну плату на 01.10.2013</t>
  </si>
  <si>
    <t>Вільні залишки коштів на 01.10.2013р.</t>
  </si>
  <si>
    <t xml:space="preserve">Пропозиції до розподілу додаткової дотації
</t>
  </si>
  <si>
    <t>1</t>
  </si>
  <si>
    <t>2</t>
  </si>
  <si>
    <t>3</t>
  </si>
  <si>
    <t>4</t>
  </si>
  <si>
    <t>5=2*47,95%</t>
  </si>
  <si>
    <t>м.Харків</t>
  </si>
  <si>
    <t>м.Ізюм</t>
  </si>
  <si>
    <t>м.Куп'янськ</t>
  </si>
  <si>
    <t>м.Лозова</t>
  </si>
  <si>
    <t>м.Люботин</t>
  </si>
  <si>
    <t>м.Первомайський</t>
  </si>
  <si>
    <t>м.Чугуїв</t>
  </si>
  <si>
    <t>Всього по містах</t>
  </si>
  <si>
    <t xml:space="preserve">Балаклійський </t>
  </si>
  <si>
    <t>Барвінківський</t>
  </si>
  <si>
    <t xml:space="preserve">Близнюківський </t>
  </si>
  <si>
    <t xml:space="preserve">Богодухівський 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</si>
  <si>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</si>
  <si>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</si>
  <si>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</si>
  <si>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</si>
  <si>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</si>
  <si>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</si>
  <si>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 xml:space="preserve">Зачепилівський 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</si>
  <si>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</si>
  <si>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</si>
  <si>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</si>
  <si>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</si>
  <si>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</si>
  <si>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</si>
  <si>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</si>
  <si>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</si>
  <si>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 xml:space="preserve">Лозівський </t>
  </si>
  <si>
    <t>Нововодолазький</t>
  </si>
  <si>
    <t xml:space="preserve">Первомайський </t>
  </si>
  <si>
    <t xml:space="preserve">Печенізький </t>
  </si>
  <si>
    <t>Сахновщинський</t>
  </si>
  <si>
    <t>Харківський</t>
  </si>
  <si>
    <t>Чугуївський</t>
  </si>
  <si>
    <t>Шевченківський</t>
  </si>
  <si>
    <t>Всього по районах</t>
  </si>
  <si>
    <t>Всього по районах та містах</t>
  </si>
  <si>
    <t xml:space="preserve">Обласний </t>
  </si>
  <si>
    <t>РАЗОМ</t>
  </si>
  <si>
    <r>
      <t xml:space="preserve">Очікуване перевиконання доходів до кінця року </t>
    </r>
    <r>
      <rPr>
        <i/>
        <sz val="14"/>
        <rFont val="Times New Roman"/>
        <family val="1"/>
      </rPr>
      <t>(більше 5%)</t>
    </r>
    <r>
      <rPr>
        <sz val="14"/>
        <rFont val="Times New Roman"/>
        <family val="1"/>
      </rPr>
      <t xml:space="preserve"> та резерви наповнення фінансової частини</t>
    </r>
  </si>
  <si>
    <t>Пропозиції
щодо розподілу коштів додаткової дотації 
з державного бюджету на вирівнювання фінансової забезпеченості місцевих бюджетів</t>
  </si>
  <si>
    <t>Сума, тис.грн.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</si>
</sst>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[$-FC19]d\ mmmm\ yyyy\ &quot;г.&quot;"/>
    <numFmt numFmtId="183" formatCode="000000"/>
    <numFmt numFmtId="184" formatCode="#,##0.000"/>
    <numFmt numFmtId="185" formatCode="#,##0.0000"/>
    <numFmt numFmtId="186" formatCode="_-* #,##0.00\ _р_._-;\-* #,##0.00\ _р_._-;_-* &quot;-&quot;??\ _р_._-;_-@_-"/>
    <numFmt numFmtId="187" formatCode="#,##0\ &quot;z?&quot;;[Red]\-#,##0\ &quot;z?&quot;"/>
    <numFmt numFmtId="188" formatCode="#,##0.00\ &quot;z?&quot;;[Red]\-#,##0.00\ &quot;z?&quot;"/>
    <numFmt numFmtId="189" formatCode="_-* #,##0\ _р_._-;\-* #,##0\ _р_._-;_-* &quot;-&quot;\ _р_._-;_-@_-"/>
    <numFmt numFmtId="190" formatCode="_-* #,##0\ &quot;р.&quot;_-;\-* #,##0\ &quot;р.&quot;_-;_-* &quot;-&quot;\ &quot;р.&quot;_-;_-@_-"/>
    <numFmt numFmtId="191" formatCode="_-* #,##0.00\ &quot;р.&quot;_-;\-* #,##0.00\ &quot;р.&quot;_-;_-* &quot;-&quot;??\ &quot;р.&quot;_-;_-@_-"/>
    <numFmt numFmtId="192" formatCode="_-* #,##0\ _z_?_-;\-* #,##0\ _z_?_-;_-* &quot;-&quot;\ _z_?_-;_-@_-"/>
    <numFmt numFmtId="193" formatCode="_-* #,##0.00\ _z_?_-;\-* #,##0.00\ _z_?_-;_-* &quot;-&quot;??\ _z_?_-;_-@_-"/>
    <numFmt numFmtId="194" formatCode="#,##0.\-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);\-#,##0.00"/>
    <numFmt numFmtId="203" formatCode="0.0000"/>
    <numFmt numFmtId="204" formatCode="0.00000"/>
    <numFmt numFmtId="205" formatCode="0.000000"/>
    <numFmt numFmtId="206" formatCode="#,##0.00000"/>
    <numFmt numFmtId="207" formatCode="#,##0.000000"/>
  </numFmts>
  <fonts count="39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4"/>
      <name val="PL 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UkrainianPragmatica"/>
      <family val="0"/>
    </font>
    <font>
      <sz val="10"/>
      <color indexed="8"/>
      <name val="ARIAL"/>
      <family val="0"/>
    </font>
    <font>
      <sz val="8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4"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9" fontId="5" fillId="0" borderId="0">
      <alignment/>
      <protection/>
    </xf>
    <xf numFmtId="4" fontId="6" fillId="0" borderId="0" applyFill="0" applyBorder="0" applyProtection="0">
      <alignment horizontal="right"/>
    </xf>
    <xf numFmtId="3" fontId="6" fillId="0" borderId="0" applyFill="0" applyBorder="0" applyProtection="0">
      <alignment/>
    </xf>
    <xf numFmtId="4" fontId="6" fillId="0" borderId="0">
      <alignment/>
      <protection/>
    </xf>
    <xf numFmtId="3" fontId="6" fillId="0" borderId="0">
      <alignment/>
      <protection/>
    </xf>
    <xf numFmtId="18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6" fontId="5" fillId="0" borderId="0">
      <alignment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8" fillId="16" borderId="0">
      <alignment/>
      <protection/>
    </xf>
    <xf numFmtId="0" fontId="9" fillId="17" borderId="0">
      <alignment/>
      <protection/>
    </xf>
    <xf numFmtId="194" fontId="10" fillId="0" borderId="0">
      <alignment/>
      <protection/>
    </xf>
    <xf numFmtId="0" fontId="4" fillId="0" borderId="0">
      <alignment/>
      <protection/>
    </xf>
    <xf numFmtId="10" fontId="6" fillId="18" borderId="0" applyFill="0" applyBorder="0" applyProtection="0">
      <alignment horizontal="center"/>
    </xf>
    <xf numFmtId="1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0" fontId="5" fillId="0" borderId="0">
      <alignment horizontal="center"/>
      <protection/>
    </xf>
    <xf numFmtId="0" fontId="11" fillId="18" borderId="0">
      <alignment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18" borderId="2" applyNumberFormat="0" applyAlignment="0" applyProtection="0"/>
    <xf numFmtId="0" fontId="14" fillId="18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14" fillId="18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2" fillId="2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8" borderId="2" applyNumberFormat="0" applyAlignment="0" applyProtection="0"/>
    <xf numFmtId="0" fontId="20" fillId="0" borderId="6" applyNumberFormat="0" applyFill="0" applyAlignment="0" applyProtection="0"/>
    <xf numFmtId="0" fontId="24" fillId="24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6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2" fillId="0" borderId="0" xfId="120" applyFont="1" applyFill="1">
      <alignment/>
      <protection/>
    </xf>
    <xf numFmtId="0" fontId="33" fillId="0" borderId="0" xfId="120" applyFont="1" applyFill="1" applyAlignment="1">
      <alignment/>
      <protection/>
    </xf>
    <xf numFmtId="0" fontId="33" fillId="0" borderId="0" xfId="120" applyFont="1" applyFill="1">
      <alignment/>
      <protection/>
    </xf>
    <xf numFmtId="0" fontId="8" fillId="0" borderId="0" xfId="120" applyFont="1" applyFill="1" applyAlignment="1">
      <alignment wrapText="1"/>
      <protection/>
    </xf>
    <xf numFmtId="0" fontId="34" fillId="0" borderId="0" xfId="120" applyFont="1" applyFill="1" applyAlignment="1">
      <alignment horizontal="right" wrapText="1"/>
      <protection/>
    </xf>
    <xf numFmtId="49" fontId="10" fillId="0" borderId="10" xfId="120" applyNumberFormat="1" applyFont="1" applyFill="1" applyBorder="1" applyAlignment="1">
      <alignment horizontal="center" vertical="center" wrapText="1"/>
      <protection/>
    </xf>
    <xf numFmtId="0" fontId="33" fillId="0" borderId="0" xfId="120" applyFont="1" applyFill="1" applyAlignment="1">
      <alignment horizontal="center" vertical="center"/>
      <protection/>
    </xf>
    <xf numFmtId="49" fontId="33" fillId="0" borderId="0" xfId="120" applyNumberFormat="1" applyFont="1" applyFill="1" applyAlignment="1">
      <alignment horizontal="center" vertical="center" wrapText="1"/>
      <protection/>
    </xf>
    <xf numFmtId="49" fontId="10" fillId="0" borderId="10" xfId="120" applyNumberFormat="1" applyFont="1" applyFill="1" applyBorder="1" applyAlignment="1">
      <alignment vertical="center" wrapText="1"/>
      <protection/>
    </xf>
    <xf numFmtId="0" fontId="10" fillId="0" borderId="10" xfId="120" applyFont="1" applyFill="1" applyBorder="1" applyAlignment="1">
      <alignment vertical="center" wrapText="1"/>
      <protection/>
    </xf>
    <xf numFmtId="49" fontId="36" fillId="0" borderId="0" xfId="120" applyNumberFormat="1" applyFont="1" applyFill="1" applyAlignment="1">
      <alignment horizontal="center" vertical="center" wrapText="1"/>
      <protection/>
    </xf>
    <xf numFmtId="0" fontId="10" fillId="0" borderId="10" xfId="120" applyNumberFormat="1" applyFont="1" applyFill="1" applyBorder="1" applyAlignment="1">
      <alignment horizontal="left" vertical="top" wrapText="1"/>
      <protection/>
    </xf>
    <xf numFmtId="180" fontId="10" fillId="0" borderId="10" xfId="0" applyNumberFormat="1" applyFont="1" applyFill="1" applyBorder="1" applyAlignment="1">
      <alignment horizontal="right" vertical="center"/>
    </xf>
    <xf numFmtId="181" fontId="10" fillId="0" borderId="10" xfId="120" applyNumberFormat="1" applyFont="1" applyFill="1" applyBorder="1" applyAlignment="1">
      <alignment vertical="center" wrapText="1"/>
      <protection/>
    </xf>
    <xf numFmtId="180" fontId="10" fillId="0" borderId="10" xfId="120" applyNumberFormat="1" applyFont="1" applyFill="1" applyBorder="1" applyAlignment="1">
      <alignment vertical="center" wrapText="1"/>
      <protection/>
    </xf>
    <xf numFmtId="180" fontId="10" fillId="0" borderId="0" xfId="120" applyNumberFormat="1" applyFont="1" applyFill="1">
      <alignment/>
      <protection/>
    </xf>
    <xf numFmtId="180" fontId="37" fillId="0" borderId="10" xfId="120" applyNumberFormat="1" applyFont="1" applyFill="1" applyBorder="1" applyAlignment="1">
      <alignment horizontal="left" vertical="top" wrapText="1"/>
      <protection/>
    </xf>
    <xf numFmtId="180" fontId="9" fillId="0" borderId="10" xfId="120" applyNumberFormat="1" applyFont="1" applyFill="1" applyBorder="1" applyAlignment="1">
      <alignment vertical="center" wrapText="1"/>
      <protection/>
    </xf>
    <xf numFmtId="180" fontId="37" fillId="0" borderId="0" xfId="120" applyNumberFormat="1" applyFont="1" applyFill="1">
      <alignment/>
      <protection/>
    </xf>
    <xf numFmtId="0" fontId="37" fillId="0" borderId="10" xfId="120" applyNumberFormat="1" applyFont="1" applyFill="1" applyBorder="1" applyAlignment="1">
      <alignment horizontal="left" vertical="top" wrapText="1"/>
      <protection/>
    </xf>
    <xf numFmtId="180" fontId="37" fillId="0" borderId="10" xfId="120" applyNumberFormat="1" applyFont="1" applyFill="1" applyBorder="1" applyAlignment="1">
      <alignment horizontal="right" vertical="center" wrapText="1"/>
      <protection/>
    </xf>
    <xf numFmtId="180" fontId="10" fillId="0" borderId="10" xfId="120" applyNumberFormat="1" applyFont="1" applyFill="1" applyBorder="1" applyAlignment="1">
      <alignment horizontal="right" vertical="center" wrapText="1"/>
      <protection/>
    </xf>
    <xf numFmtId="0" fontId="32" fillId="0" borderId="0" xfId="120" applyFont="1" applyFill="1" applyAlignment="1">
      <alignment horizontal="right" vertical="center"/>
      <protection/>
    </xf>
    <xf numFmtId="180" fontId="33" fillId="0" borderId="0" xfId="120" applyNumberFormat="1" applyFont="1" applyFill="1" applyAlignment="1">
      <alignment/>
      <protection/>
    </xf>
    <xf numFmtId="181" fontId="33" fillId="0" borderId="0" xfId="120" applyNumberFormat="1" applyFont="1" applyFill="1">
      <alignment/>
      <protection/>
    </xf>
    <xf numFmtId="181" fontId="33" fillId="0" borderId="0" xfId="120" applyNumberFormat="1" applyFont="1" applyFill="1" applyAlignment="1">
      <alignment/>
      <protection/>
    </xf>
    <xf numFmtId="49" fontId="10" fillId="0" borderId="10" xfId="120" applyNumberFormat="1" applyFont="1" applyFill="1" applyBorder="1" applyAlignment="1">
      <alignment horizontal="center" vertical="center" wrapText="1"/>
      <protection/>
    </xf>
    <xf numFmtId="0" fontId="10" fillId="0" borderId="10" xfId="120" applyFont="1" applyFill="1" applyBorder="1" applyAlignment="1">
      <alignment horizontal="center" vertical="center" wrapText="1"/>
      <protection/>
    </xf>
    <xf numFmtId="0" fontId="10" fillId="0" borderId="0" xfId="120" applyFont="1" applyFill="1" applyAlignment="1">
      <alignment horizontal="right"/>
      <protection/>
    </xf>
    <xf numFmtId="0" fontId="38" fillId="0" borderId="0" xfId="120" applyFont="1" applyFill="1" applyAlignment="1">
      <alignment horizontal="center" wrapText="1"/>
      <protection/>
    </xf>
    <xf numFmtId="0" fontId="10" fillId="0" borderId="11" xfId="120" applyFont="1" applyFill="1" applyBorder="1" applyAlignment="1">
      <alignment horizontal="center" vertical="center" wrapText="1"/>
      <protection/>
    </xf>
    <xf numFmtId="0" fontId="10" fillId="0" borderId="12" xfId="120" applyFont="1" applyFill="1" applyBorder="1" applyAlignment="1">
      <alignment horizontal="center" vertical="center" wrapText="1"/>
      <protection/>
    </xf>
    <xf numFmtId="0" fontId="10" fillId="0" borderId="13" xfId="120" applyFont="1" applyFill="1" applyBorder="1" applyAlignment="1">
      <alignment horizontal="center" vertical="center" wrapText="1"/>
      <protection/>
    </xf>
  </cellXfs>
  <cellStyles count="14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Львів_остаточне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– Акцентування1" xfId="23"/>
    <cellStyle name="20% – Акцентування2" xfId="24"/>
    <cellStyle name="20% – Акцентування3" xfId="25"/>
    <cellStyle name="20% – Акцентування4" xfId="26"/>
    <cellStyle name="20% – Акцентування5" xfId="27"/>
    <cellStyle name="20% – Акцентування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40% – Акцентування1" xfId="35"/>
    <cellStyle name="40% – Акцентування2" xfId="36"/>
    <cellStyle name="40% – Акцентування3" xfId="37"/>
    <cellStyle name="40% – Акцентування4" xfId="38"/>
    <cellStyle name="40% – Акцентування5" xfId="39"/>
    <cellStyle name="40% – Акцентування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60% – Акцентування1" xfId="47"/>
    <cellStyle name="60% – Акцентування2" xfId="48"/>
    <cellStyle name="60% – Акцентування3" xfId="49"/>
    <cellStyle name="60% – Акцентування4" xfId="50"/>
    <cellStyle name="60% – Акцентування5" xfId="51"/>
    <cellStyle name="60% – Акцентування6" xfId="52"/>
    <cellStyle name="Aaia?iue [0]_laroux" xfId="53"/>
    <cellStyle name="Aaia?iue_laroux" xfId="54"/>
    <cellStyle name="C?O" xfId="55"/>
    <cellStyle name="Cena$" xfId="56"/>
    <cellStyle name="CenaZ?" xfId="57"/>
    <cellStyle name="Ceny$" xfId="58"/>
    <cellStyle name="CenyZ?" xfId="59"/>
    <cellStyle name="Comma [0]_1996-1997-план 10 місяців" xfId="60"/>
    <cellStyle name="Comma_1996-1997-план 10 місяців" xfId="61"/>
    <cellStyle name="Текст пояснення" xfId="62"/>
    <cellStyle name="Currency_1996-1997-план 10 місяців" xfId="63"/>
    <cellStyle name="Data" xfId="64"/>
    <cellStyle name="Dziesietny [0]_Arkusz1" xfId="65"/>
    <cellStyle name="Dziesietny_Arkusz1" xfId="66"/>
    <cellStyle name="Headline I" xfId="67"/>
    <cellStyle name="Headline II" xfId="68"/>
    <cellStyle name="Headline III" xfId="69"/>
    <cellStyle name="Iau?iue_laroux" xfId="70"/>
    <cellStyle name="Marza" xfId="71"/>
    <cellStyle name="Marza%" xfId="72"/>
    <cellStyle name="Nazwa" xfId="73"/>
    <cellStyle name="Normal_1996-1997-план 10 місяців" xfId="74"/>
    <cellStyle name="normalni_laroux" xfId="75"/>
    <cellStyle name="Normalny_A-FOUR TECH" xfId="76"/>
    <cellStyle name="Oeiainiaue [0]_laroux" xfId="77"/>
    <cellStyle name="Oeiainiaue_laroux" xfId="78"/>
    <cellStyle name="TrOds" xfId="79"/>
    <cellStyle name="Tytul" xfId="80"/>
    <cellStyle name="Walutowy [0]_Arkusz1" xfId="81"/>
    <cellStyle name="Walutowy_Arkusz1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Акцентування1" xfId="89"/>
    <cellStyle name="Акцентування2" xfId="90"/>
    <cellStyle name="Акцентування3" xfId="91"/>
    <cellStyle name="Акцентування4" xfId="92"/>
    <cellStyle name="Акцентування5" xfId="93"/>
    <cellStyle name="Акцентування6" xfId="94"/>
    <cellStyle name="Ввід" xfId="95"/>
    <cellStyle name="Ввод " xfId="96"/>
    <cellStyle name="Вывод" xfId="97"/>
    <cellStyle name="Вычисление" xfId="98"/>
    <cellStyle name="Hyperlink" xfId="99"/>
    <cellStyle name="Currency" xfId="100"/>
    <cellStyle name="Currency [0]" xfId="101"/>
    <cellStyle name="Добре" xfId="102"/>
    <cellStyle name="Заголовок 1" xfId="103"/>
    <cellStyle name="Заголовок 2" xfId="104"/>
    <cellStyle name="Заголовок 3" xfId="105"/>
    <cellStyle name="Заголовок 4" xfId="106"/>
    <cellStyle name="Звичайний 10" xfId="107"/>
    <cellStyle name="Звичайний 11" xfId="108"/>
    <cellStyle name="Звичайний 2" xfId="109"/>
    <cellStyle name="Звичайний 8" xfId="110"/>
    <cellStyle name="Зв'язана клітинка" xfId="111"/>
    <cellStyle name="Итог" xfId="112"/>
    <cellStyle name="Контрольна клітинка" xfId="113"/>
    <cellStyle name="Контрольная ячейка" xfId="114"/>
    <cellStyle name="Назва" xfId="115"/>
    <cellStyle name="Название" xfId="116"/>
    <cellStyle name="Нейтральный" xfId="117"/>
    <cellStyle name="Обчислення" xfId="118"/>
    <cellStyle name="Обычный 2" xfId="119"/>
    <cellStyle name="Обычный_ZP_4M_08_1" xfId="120"/>
    <cellStyle name="Followed Hyperlink" xfId="121"/>
    <cellStyle name="Підсумок" xfId="122"/>
    <cellStyle name="Плохой" xfId="123"/>
    <cellStyle name="Поганий" xfId="124"/>
    <cellStyle name="Пояснение" xfId="125"/>
    <cellStyle name="Примечание" xfId="126"/>
    <cellStyle name="Примітка" xfId="127"/>
    <cellStyle name="Percent" xfId="128"/>
    <cellStyle name="Процентный 2" xfId="129"/>
    <cellStyle name="Результат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редупреждения" xfId="136"/>
    <cellStyle name="Тысячи [0]_Розподіл (2)" xfId="137"/>
    <cellStyle name="Тысячи_бюджет 1998 по клас." xfId="138"/>
    <cellStyle name="Comma" xfId="139"/>
    <cellStyle name="Comma [0]" xfId="140"/>
    <cellStyle name="Финансовый 2" xfId="141"/>
    <cellStyle name="Фінансовий 2" xfId="142"/>
    <cellStyle name="Хороший" xfId="1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02"/>
  <sheetViews>
    <sheetView showZeros="0" tabSelected="1" zoomScaleSheetLayoutView="100" workbookViewId="0" topLeftCell="A1">
      <pane xSplit="1" ySplit="8" topLeftCell="F9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H14" sqref="H14"/>
    </sheetView>
  </sheetViews>
  <sheetFormatPr defaultColWidth="9.00390625" defaultRowHeight="12.75"/>
  <cols>
    <col min="1" max="1" width="48.00390625" style="1" customWidth="1"/>
    <col min="2" max="2" width="21.00390625" style="3" hidden="1" customWidth="1"/>
    <col min="3" max="3" width="16.25390625" style="3" hidden="1" customWidth="1"/>
    <col min="4" max="4" width="25.375" style="3" hidden="1" customWidth="1"/>
    <col min="5" max="5" width="17.25390625" style="2" hidden="1" customWidth="1"/>
    <col min="6" max="6" width="34.125" style="2" customWidth="1"/>
    <col min="7" max="30" width="26.375" style="3" customWidth="1"/>
    <col min="31" max="16384" width="9.125" style="3" customWidth="1"/>
  </cols>
  <sheetData>
    <row r="1" spans="2:6" ht="19.5" customHeight="1">
      <c r="B1" s="2"/>
      <c r="C1" s="2"/>
      <c r="D1" s="2"/>
      <c r="E1" s="29" t="s">
        <v>0</v>
      </c>
      <c r="F1" s="29"/>
    </row>
    <row r="2" spans="1:6" ht="81.75" customHeight="1">
      <c r="A2" s="30" t="s">
        <v>51</v>
      </c>
      <c r="B2" s="30"/>
      <c r="C2" s="30"/>
      <c r="D2" s="30"/>
      <c r="E2" s="30"/>
      <c r="F2" s="30"/>
    </row>
    <row r="3" spans="1:6" ht="12" customHeight="1">
      <c r="A3" s="4"/>
      <c r="B3" s="4"/>
      <c r="C3" s="4"/>
      <c r="D3" s="4"/>
      <c r="E3" s="5" t="s">
        <v>1</v>
      </c>
      <c r="F3" s="5"/>
    </row>
    <row r="4" spans="1:6" s="7" customFormat="1" ht="21" customHeight="1">
      <c r="A4" s="27" t="s">
        <v>2</v>
      </c>
      <c r="B4" s="28" t="s">
        <v>3</v>
      </c>
      <c r="C4" s="28" t="s">
        <v>4</v>
      </c>
      <c r="D4" s="31" t="s">
        <v>50</v>
      </c>
      <c r="E4" s="27" t="s">
        <v>5</v>
      </c>
      <c r="F4" s="27" t="s">
        <v>52</v>
      </c>
    </row>
    <row r="5" spans="1:6" s="7" customFormat="1" ht="9.75" customHeight="1">
      <c r="A5" s="27"/>
      <c r="B5" s="28"/>
      <c r="C5" s="28"/>
      <c r="D5" s="32"/>
      <c r="E5" s="27"/>
      <c r="F5" s="27"/>
    </row>
    <row r="6" spans="1:6" ht="11.25" customHeight="1">
      <c r="A6" s="27"/>
      <c r="B6" s="28"/>
      <c r="C6" s="28"/>
      <c r="D6" s="33"/>
      <c r="E6" s="27"/>
      <c r="F6" s="27"/>
    </row>
    <row r="7" spans="1:6" ht="0.75" customHeight="1">
      <c r="A7" s="9"/>
      <c r="B7" s="10"/>
      <c r="C7" s="10"/>
      <c r="D7" s="10"/>
      <c r="E7" s="9"/>
      <c r="F7" s="9"/>
    </row>
    <row r="8" spans="1:6" s="11" customFormat="1" ht="16.5" customHeight="1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7</v>
      </c>
    </row>
    <row r="9" spans="1:6" ht="18" customHeight="1">
      <c r="A9" s="12" t="s">
        <v>11</v>
      </c>
      <c r="B9" s="13">
        <v>17994.7</v>
      </c>
      <c r="C9" s="13">
        <v>14690</v>
      </c>
      <c r="D9" s="13"/>
      <c r="E9" s="14">
        <f aca="true" t="shared" si="0" ref="E9:E15">B9*107700/224585</f>
        <v>8629.37947770332</v>
      </c>
      <c r="F9" s="15">
        <v>8629.4</v>
      </c>
    </row>
    <row r="10" spans="1:6" s="16" customFormat="1" ht="18.75">
      <c r="A10" s="12" t="s">
        <v>12</v>
      </c>
      <c r="B10" s="13">
        <v>13646.9</v>
      </c>
      <c r="C10" s="13"/>
      <c r="D10" s="13">
        <v>1000</v>
      </c>
      <c r="E10" s="14">
        <f t="shared" si="0"/>
        <v>6544.3868913774295</v>
      </c>
      <c r="F10" s="15">
        <f>6544.4-1000</f>
        <v>5544.4</v>
      </c>
    </row>
    <row r="11" spans="1:6" s="16" customFormat="1" ht="18.75">
      <c r="A11" s="12" t="s">
        <v>13</v>
      </c>
      <c r="B11" s="13">
        <v>14820.8</v>
      </c>
      <c r="C11" s="13">
        <v>0.3</v>
      </c>
      <c r="D11" s="13">
        <v>1036.1</v>
      </c>
      <c r="E11" s="14">
        <f t="shared" si="0"/>
        <v>7107.332012378387</v>
      </c>
      <c r="F11" s="15">
        <f>7107.3-1036.1</f>
        <v>6071.200000000001</v>
      </c>
    </row>
    <row r="12" spans="1:6" s="16" customFormat="1" ht="18.75">
      <c r="A12" s="12" t="s">
        <v>14</v>
      </c>
      <c r="B12" s="13">
        <v>16390.4</v>
      </c>
      <c r="C12" s="13"/>
      <c r="D12" s="13">
        <v>1007.5</v>
      </c>
      <c r="E12" s="14">
        <f t="shared" si="0"/>
        <v>7860.035532203844</v>
      </c>
      <c r="F12" s="15">
        <f>7860-1007.5+37.4</f>
        <v>6889.9</v>
      </c>
    </row>
    <row r="13" spans="1:6" s="16" customFormat="1" ht="18.75">
      <c r="A13" s="12" t="s">
        <v>15</v>
      </c>
      <c r="B13" s="13">
        <v>3163.1</v>
      </c>
      <c r="C13" s="13">
        <v>255.1</v>
      </c>
      <c r="D13" s="13">
        <v>576.4</v>
      </c>
      <c r="E13" s="14">
        <f t="shared" si="0"/>
        <v>1516.8683126655667</v>
      </c>
      <c r="F13" s="15">
        <f>1516.9-831.5</f>
        <v>685.4000000000001</v>
      </c>
    </row>
    <row r="14" spans="1:6" s="16" customFormat="1" ht="21" customHeight="1">
      <c r="A14" s="12" t="s">
        <v>16</v>
      </c>
      <c r="B14" s="13">
        <v>8602.8</v>
      </c>
      <c r="C14" s="13"/>
      <c r="D14" s="13"/>
      <c r="E14" s="14">
        <f t="shared" si="0"/>
        <v>4125.482823875147</v>
      </c>
      <c r="F14" s="15">
        <v>4125.5</v>
      </c>
    </row>
    <row r="15" spans="1:6" s="16" customFormat="1" ht="18.75">
      <c r="A15" s="12" t="s">
        <v>17</v>
      </c>
      <c r="B15" s="13">
        <v>6213.7</v>
      </c>
      <c r="C15" s="13">
        <v>48.5</v>
      </c>
      <c r="D15" s="13">
        <v>910.5</v>
      </c>
      <c r="E15" s="14">
        <f t="shared" si="0"/>
        <v>2979.7871184629425</v>
      </c>
      <c r="F15" s="15">
        <f>2979.8-959</f>
        <v>2020.8000000000002</v>
      </c>
    </row>
    <row r="16" spans="1:6" s="19" customFormat="1" ht="19.5">
      <c r="A16" s="17" t="s">
        <v>18</v>
      </c>
      <c r="B16" s="18">
        <f>SUM(B9:B15)</f>
        <v>80832.4</v>
      </c>
      <c r="C16" s="18">
        <f>SUM(C9:C15)</f>
        <v>14993.9</v>
      </c>
      <c r="D16" s="18">
        <f>SUM(D9:D15)</f>
        <v>4530.5</v>
      </c>
      <c r="E16" s="18">
        <f>SUM(E9:E15)</f>
        <v>38763.272168666655</v>
      </c>
      <c r="F16" s="18">
        <f>SUM(F9:F15)</f>
        <v>33966.600000000006</v>
      </c>
    </row>
    <row r="17" spans="1:6" s="16" customFormat="1" ht="18.75">
      <c r="A17" s="12" t="s">
        <v>19</v>
      </c>
      <c r="B17" s="13">
        <v>6585.2</v>
      </c>
      <c r="C17" s="13">
        <v>603.7</v>
      </c>
      <c r="D17" s="13"/>
      <c r="E17" s="14">
        <f aca="true" t="shared" si="1" ref="E17:E43">B17*107700/224585</f>
        <v>3157.940378921121</v>
      </c>
      <c r="F17" s="15">
        <v>3157.9</v>
      </c>
    </row>
    <row r="18" spans="1:6" s="16" customFormat="1" ht="18.75">
      <c r="A18" s="12" t="s">
        <v>20</v>
      </c>
      <c r="B18" s="13">
        <v>5300.7</v>
      </c>
      <c r="C18" s="13">
        <v>674.3</v>
      </c>
      <c r="D18" s="13">
        <v>906.6</v>
      </c>
      <c r="E18" s="14">
        <f t="shared" si="1"/>
        <v>2541.956898279048</v>
      </c>
      <c r="F18" s="15">
        <f>2541.9-906.6</f>
        <v>1635.3000000000002</v>
      </c>
    </row>
    <row r="19" spans="1:6" s="16" customFormat="1" ht="18.75">
      <c r="A19" s="12" t="s">
        <v>21</v>
      </c>
      <c r="B19" s="13">
        <v>3007.1</v>
      </c>
      <c r="C19" s="13">
        <v>143.7</v>
      </c>
      <c r="D19" s="13">
        <v>1196.5</v>
      </c>
      <c r="E19" s="14">
        <f t="shared" si="1"/>
        <v>1423.8083298083131</v>
      </c>
      <c r="F19" s="15">
        <v>1442.1</v>
      </c>
    </row>
    <row r="20" spans="1:6" s="16" customFormat="1" ht="18.75">
      <c r="A20" s="12" t="s">
        <v>22</v>
      </c>
      <c r="B20" s="13">
        <v>11735.5</v>
      </c>
      <c r="C20" s="13">
        <v>807.5</v>
      </c>
      <c r="D20" s="13"/>
      <c r="E20" s="14">
        <f t="shared" si="1"/>
        <v>5627.772780907007</v>
      </c>
      <c r="F20" s="15">
        <v>5627.8</v>
      </c>
    </row>
    <row r="21" spans="1:6" s="16" customFormat="1" ht="18.75">
      <c r="A21" s="12" t="s">
        <v>23</v>
      </c>
      <c r="B21" s="13">
        <v>2067.2</v>
      </c>
      <c r="C21" s="13">
        <v>548</v>
      </c>
      <c r="D21" s="13"/>
      <c r="E21" s="14">
        <f t="shared" si="1"/>
        <v>991.3281830932608</v>
      </c>
      <c r="F21" s="15">
        <v>991.3</v>
      </c>
    </row>
    <row r="22" spans="1:6" s="16" customFormat="1" ht="18.75">
      <c r="A22" s="12" t="s">
        <v>24</v>
      </c>
      <c r="B22" s="13">
        <v>9871.6</v>
      </c>
      <c r="C22" s="13">
        <v>31.21875</v>
      </c>
      <c r="D22" s="13"/>
      <c r="E22" s="14">
        <f t="shared" si="1"/>
        <v>4733.937351114278</v>
      </c>
      <c r="F22" s="15">
        <v>4733.9</v>
      </c>
    </row>
    <row r="23" spans="1:6" s="16" customFormat="1" ht="18.75">
      <c r="A23" s="12" t="s">
        <v>25</v>
      </c>
      <c r="B23" s="13">
        <v>5821.3</v>
      </c>
      <c r="C23" s="13">
        <v>388.6</v>
      </c>
      <c r="D23" s="13"/>
      <c r="E23" s="14">
        <f t="shared" si="1"/>
        <v>2791.611238506579</v>
      </c>
      <c r="F23" s="15">
        <f>2791.6-388.6</f>
        <v>2403</v>
      </c>
    </row>
    <row r="24" spans="1:6" s="16" customFormat="1" ht="18.75">
      <c r="A24" s="12" t="s">
        <v>26</v>
      </c>
      <c r="B24" s="13">
        <v>11591</v>
      </c>
      <c r="C24" s="13">
        <v>647.875</v>
      </c>
      <c r="D24" s="13"/>
      <c r="E24" s="14">
        <f t="shared" si="1"/>
        <v>5558.477636529599</v>
      </c>
      <c r="F24" s="15">
        <v>5558.5</v>
      </c>
    </row>
    <row r="25" spans="1:6" s="16" customFormat="1" ht="18.75">
      <c r="A25" s="12" t="s">
        <v>27</v>
      </c>
      <c r="B25" s="13">
        <v>4200</v>
      </c>
      <c r="C25" s="13">
        <v>818.7</v>
      </c>
      <c r="D25" s="13"/>
      <c r="E25" s="14">
        <f t="shared" si="1"/>
        <v>2014.1149230803483</v>
      </c>
      <c r="F25" s="15">
        <v>2014.1</v>
      </c>
    </row>
    <row r="26" spans="1:6" s="16" customFormat="1" ht="18.75">
      <c r="A26" s="12" t="s">
        <v>28</v>
      </c>
      <c r="B26" s="13">
        <v>0</v>
      </c>
      <c r="C26" s="13">
        <v>619.2</v>
      </c>
      <c r="D26" s="13"/>
      <c r="E26" s="14">
        <f t="shared" si="1"/>
        <v>0</v>
      </c>
      <c r="F26" s="15">
        <v>0</v>
      </c>
    </row>
    <row r="27" spans="1:6" s="16" customFormat="1" ht="18.75">
      <c r="A27" s="12" t="s">
        <v>29</v>
      </c>
      <c r="B27" s="13">
        <v>0</v>
      </c>
      <c r="C27" s="13">
        <v>1490</v>
      </c>
      <c r="D27" s="13">
        <v>921.1</v>
      </c>
      <c r="E27" s="14">
        <f t="shared" si="1"/>
        <v>0</v>
      </c>
      <c r="F27" s="15">
        <v>0</v>
      </c>
    </row>
    <row r="28" spans="1:6" s="16" customFormat="1" ht="18.75">
      <c r="A28" s="12" t="s">
        <v>30</v>
      </c>
      <c r="B28" s="13">
        <v>0</v>
      </c>
      <c r="C28" s="13">
        <v>1546.1</v>
      </c>
      <c r="D28" s="13">
        <v>3978.5</v>
      </c>
      <c r="E28" s="14">
        <f t="shared" si="1"/>
        <v>0</v>
      </c>
      <c r="F28" s="15">
        <v>0</v>
      </c>
    </row>
    <row r="29" spans="1:6" s="16" customFormat="1" ht="18.75">
      <c r="A29" s="12" t="s">
        <v>31</v>
      </c>
      <c r="B29" s="13">
        <v>4275.3</v>
      </c>
      <c r="C29" s="13">
        <v>1460.3</v>
      </c>
      <c r="D29" s="13">
        <v>749.6</v>
      </c>
      <c r="E29" s="14">
        <f t="shared" si="1"/>
        <v>2050.225126344146</v>
      </c>
      <c r="F29" s="15">
        <v>2050.2</v>
      </c>
    </row>
    <row r="30" spans="1:6" s="16" customFormat="1" ht="18.75">
      <c r="A30" s="12" t="s">
        <v>32</v>
      </c>
      <c r="B30" s="13">
        <v>2756.1</v>
      </c>
      <c r="C30" s="13">
        <v>644.6</v>
      </c>
      <c r="D30" s="13">
        <v>1835</v>
      </c>
      <c r="E30" s="14">
        <f t="shared" si="1"/>
        <v>1321.6909855956542</v>
      </c>
      <c r="F30" s="15">
        <v>1321.7</v>
      </c>
    </row>
    <row r="31" spans="1:6" s="16" customFormat="1" ht="18.75">
      <c r="A31" s="12" t="s">
        <v>33</v>
      </c>
      <c r="B31" s="13">
        <v>2544.6</v>
      </c>
      <c r="C31" s="13">
        <v>346.7</v>
      </c>
      <c r="D31" s="13">
        <v>599.7</v>
      </c>
      <c r="E31" s="14">
        <f t="shared" si="1"/>
        <v>1220.2659126833937</v>
      </c>
      <c r="F31" s="15">
        <v>1220.3</v>
      </c>
    </row>
    <row r="32" spans="1:6" s="16" customFormat="1" ht="18.75">
      <c r="A32" s="12" t="s">
        <v>34</v>
      </c>
      <c r="B32" s="13">
        <v>1263</v>
      </c>
      <c r="C32" s="13">
        <v>224.8</v>
      </c>
      <c r="D32" s="13">
        <v>1358.9</v>
      </c>
      <c r="E32" s="14">
        <f t="shared" si="1"/>
        <v>605.6731304405904</v>
      </c>
      <c r="F32" s="15">
        <f>605.7-224.8</f>
        <v>380.90000000000003</v>
      </c>
    </row>
    <row r="33" spans="1:6" s="16" customFormat="1" ht="21.75" customHeight="1">
      <c r="A33" s="12" t="s">
        <v>35</v>
      </c>
      <c r="B33" s="13">
        <v>2398</v>
      </c>
      <c r="C33" s="13">
        <v>5291.5</v>
      </c>
      <c r="D33" s="13"/>
      <c r="E33" s="14">
        <f t="shared" si="1"/>
        <v>1149.9637108444465</v>
      </c>
      <c r="F33" s="15">
        <v>1150</v>
      </c>
    </row>
    <row r="34" spans="1:6" s="16" customFormat="1" ht="18.75">
      <c r="A34" s="12" t="s">
        <v>36</v>
      </c>
      <c r="B34" s="13">
        <v>4670.4</v>
      </c>
      <c r="C34" s="13">
        <v>484.1</v>
      </c>
      <c r="D34" s="13"/>
      <c r="E34" s="14">
        <f t="shared" si="1"/>
        <v>2239.695794465347</v>
      </c>
      <c r="F34" s="15">
        <v>2239.7</v>
      </c>
    </row>
    <row r="35" spans="1:6" s="16" customFormat="1" ht="18.75">
      <c r="A35" s="12" t="s">
        <v>37</v>
      </c>
      <c r="B35" s="13">
        <v>6292.5</v>
      </c>
      <c r="C35" s="13">
        <v>369.5</v>
      </c>
      <c r="D35" s="13"/>
      <c r="E35" s="14">
        <f t="shared" si="1"/>
        <v>3017.5757508293073</v>
      </c>
      <c r="F35" s="15">
        <v>3017.6</v>
      </c>
    </row>
    <row r="36" spans="1:6" s="16" customFormat="1" ht="18.75">
      <c r="A36" s="12" t="s">
        <v>38</v>
      </c>
      <c r="B36" s="13">
        <v>14586.8</v>
      </c>
      <c r="C36" s="13">
        <v>650.2</v>
      </c>
      <c r="D36" s="13">
        <v>1799</v>
      </c>
      <c r="E36" s="14">
        <f t="shared" si="1"/>
        <v>6995.1170380924</v>
      </c>
      <c r="F36" s="15">
        <v>6995.1</v>
      </c>
    </row>
    <row r="37" spans="1:6" s="16" customFormat="1" ht="19.5" customHeight="1">
      <c r="A37" s="12" t="s">
        <v>39</v>
      </c>
      <c r="B37" s="13">
        <v>5906.2</v>
      </c>
      <c r="C37" s="13">
        <v>477.9</v>
      </c>
      <c r="D37" s="13"/>
      <c r="E37" s="14">
        <f t="shared" si="1"/>
        <v>2832.3251330231315</v>
      </c>
      <c r="F37" s="15">
        <v>2832.3</v>
      </c>
    </row>
    <row r="38" spans="1:6" s="16" customFormat="1" ht="18.75">
      <c r="A38" s="12" t="s">
        <v>40</v>
      </c>
      <c r="B38" s="13">
        <v>1036.8</v>
      </c>
      <c r="C38" s="13">
        <v>1621.5</v>
      </c>
      <c r="D38" s="13"/>
      <c r="E38" s="14">
        <f t="shared" si="1"/>
        <v>497.19865529754884</v>
      </c>
      <c r="F38" s="15">
        <v>497.2</v>
      </c>
    </row>
    <row r="39" spans="1:6" s="16" customFormat="1" ht="18.75">
      <c r="A39" s="12" t="s">
        <v>41</v>
      </c>
      <c r="B39" s="13">
        <v>379.5</v>
      </c>
      <c r="C39" s="13">
        <v>15</v>
      </c>
      <c r="D39" s="13"/>
      <c r="E39" s="14">
        <f t="shared" si="1"/>
        <v>181.98966983547433</v>
      </c>
      <c r="F39" s="15">
        <f>182+100</f>
        <v>282</v>
      </c>
    </row>
    <row r="40" spans="1:6" s="16" customFormat="1" ht="18.75">
      <c r="A40" s="12" t="s">
        <v>42</v>
      </c>
      <c r="B40" s="13">
        <v>5114</v>
      </c>
      <c r="C40" s="13">
        <v>550.5</v>
      </c>
      <c r="D40" s="13"/>
      <c r="E40" s="14">
        <f t="shared" si="1"/>
        <v>2452.424694436405</v>
      </c>
      <c r="F40" s="15">
        <v>2452.4</v>
      </c>
    </row>
    <row r="41" spans="1:6" s="16" customFormat="1" ht="18.75">
      <c r="A41" s="12" t="s">
        <v>43</v>
      </c>
      <c r="B41" s="13"/>
      <c r="C41" s="13">
        <v>2847.5</v>
      </c>
      <c r="D41" s="13"/>
      <c r="E41" s="14">
        <f t="shared" si="1"/>
        <v>0</v>
      </c>
      <c r="F41" s="15">
        <v>0</v>
      </c>
    </row>
    <row r="42" spans="1:6" s="16" customFormat="1" ht="18.75">
      <c r="A42" s="12" t="s">
        <v>44</v>
      </c>
      <c r="B42" s="13">
        <v>6020.9</v>
      </c>
      <c r="C42" s="13">
        <v>1733.6</v>
      </c>
      <c r="D42" s="13"/>
      <c r="E42" s="14">
        <f t="shared" si="1"/>
        <v>2887.3296524701113</v>
      </c>
      <c r="F42" s="15">
        <f>2887.3+1000</f>
        <v>3887.3</v>
      </c>
    </row>
    <row r="43" spans="1:6" s="16" customFormat="1" ht="18.75">
      <c r="A43" s="12" t="s">
        <v>45</v>
      </c>
      <c r="B43" s="13">
        <v>5292.4</v>
      </c>
      <c r="C43" s="13">
        <v>1405.5</v>
      </c>
      <c r="D43" s="13"/>
      <c r="E43" s="14">
        <f t="shared" si="1"/>
        <v>2537.9766235501033</v>
      </c>
      <c r="F43" s="15">
        <v>2538</v>
      </c>
    </row>
    <row r="44" spans="1:6" s="19" customFormat="1" ht="19.5">
      <c r="A44" s="20" t="s">
        <v>46</v>
      </c>
      <c r="B44" s="21">
        <f>SUM(B17:B43)</f>
        <v>122716.1</v>
      </c>
      <c r="C44" s="21">
        <f>SUM(C17:C43)</f>
        <v>28008.5</v>
      </c>
      <c r="D44" s="21">
        <f>SUM(D17:D43)</f>
        <v>13344.9</v>
      </c>
      <c r="E44" s="21">
        <f>SUM(E17:E43)</f>
        <v>58848.6495981477</v>
      </c>
      <c r="F44" s="21">
        <f>SUM(F17:F43)</f>
        <v>58428.6</v>
      </c>
    </row>
    <row r="45" spans="1:6" s="19" customFormat="1" ht="21.75" customHeight="1">
      <c r="A45" s="20" t="s">
        <v>47</v>
      </c>
      <c r="B45" s="21">
        <f>B16+B44</f>
        <v>203548.5</v>
      </c>
      <c r="C45" s="21">
        <f>C16+C44</f>
        <v>43002.4</v>
      </c>
      <c r="D45" s="21">
        <f>D16+D44</f>
        <v>17875.4</v>
      </c>
      <c r="E45" s="21">
        <f>E16+E44</f>
        <v>97611.92176681435</v>
      </c>
      <c r="F45" s="21">
        <f>F16+F44</f>
        <v>92395.20000000001</v>
      </c>
    </row>
    <row r="46" spans="1:6" s="19" customFormat="1" ht="19.5">
      <c r="A46" s="12" t="s">
        <v>48</v>
      </c>
      <c r="B46" s="22">
        <v>21036.5</v>
      </c>
      <c r="C46" s="22">
        <v>107.7</v>
      </c>
      <c r="D46" s="22"/>
      <c r="E46" s="14">
        <f>B46*107700/224585</f>
        <v>10088.078233185654</v>
      </c>
      <c r="F46" s="15">
        <f>10088.1+6254.1-1000</f>
        <v>15342.2</v>
      </c>
    </row>
    <row r="47" spans="1:6" s="19" customFormat="1" ht="19.5">
      <c r="A47" s="20" t="s">
        <v>49</v>
      </c>
      <c r="B47" s="21">
        <f>B45+B46</f>
        <v>224585</v>
      </c>
      <c r="C47" s="21">
        <f>C45+C46</f>
        <v>43110.1</v>
      </c>
      <c r="D47" s="21">
        <f>D45+D46</f>
        <v>17875.4</v>
      </c>
      <c r="E47" s="21">
        <f>E45+E46</f>
        <v>107700</v>
      </c>
      <c r="F47" s="21">
        <f>F45+F46</f>
        <v>107737.40000000001</v>
      </c>
    </row>
    <row r="48" spans="1:6" ht="16.5">
      <c r="A48" s="23"/>
      <c r="E48" s="24"/>
      <c r="F48" s="24"/>
    </row>
    <row r="49" spans="2:6" ht="16.5">
      <c r="B49" s="25"/>
      <c r="C49" s="25"/>
      <c r="D49" s="25"/>
      <c r="E49" s="26"/>
      <c r="F49" s="26"/>
    </row>
    <row r="50" spans="2:6" ht="16.5">
      <c r="B50" s="25"/>
      <c r="C50" s="25"/>
      <c r="D50" s="25"/>
      <c r="E50" s="26"/>
      <c r="F50" s="26"/>
    </row>
    <row r="51" spans="2:6" ht="16.5">
      <c r="B51" s="25"/>
      <c r="C51" s="25"/>
      <c r="D51" s="25"/>
      <c r="E51" s="26"/>
      <c r="F51" s="26"/>
    </row>
    <row r="52" spans="2:6" ht="16.5">
      <c r="B52" s="25"/>
      <c r="C52" s="25"/>
      <c r="D52" s="25"/>
      <c r="E52" s="26"/>
      <c r="F52" s="26"/>
    </row>
    <row r="53" spans="2:6" ht="16.5">
      <c r="B53" s="25"/>
      <c r="C53" s="25"/>
      <c r="D53" s="25"/>
      <c r="E53" s="26"/>
      <c r="F53" s="26"/>
    </row>
    <row r="54" spans="2:6" ht="16.5">
      <c r="B54" s="25"/>
      <c r="C54" s="25"/>
      <c r="D54" s="25"/>
      <c r="E54" s="26"/>
      <c r="F54" s="26"/>
    </row>
    <row r="55" spans="2:6" ht="16.5">
      <c r="B55" s="25"/>
      <c r="C55" s="25"/>
      <c r="D55" s="25"/>
      <c r="E55" s="26"/>
      <c r="F55" s="26"/>
    </row>
    <row r="56" spans="2:6" ht="16.5">
      <c r="B56" s="25"/>
      <c r="C56" s="25"/>
      <c r="D56" s="25"/>
      <c r="E56" s="26"/>
      <c r="F56" s="26"/>
    </row>
    <row r="57" spans="2:6" ht="16.5">
      <c r="B57" s="25"/>
      <c r="C57" s="25"/>
      <c r="D57" s="25"/>
      <c r="E57" s="26"/>
      <c r="F57" s="26"/>
    </row>
    <row r="58" spans="2:6" ht="16.5">
      <c r="B58" s="25"/>
      <c r="C58" s="25"/>
      <c r="D58" s="25"/>
      <c r="E58" s="26"/>
      <c r="F58" s="26"/>
    </row>
    <row r="59" spans="2:6" ht="16.5">
      <c r="B59" s="25"/>
      <c r="C59" s="25"/>
      <c r="D59" s="25"/>
      <c r="E59" s="26"/>
      <c r="F59" s="26"/>
    </row>
    <row r="60" spans="2:6" ht="16.5">
      <c r="B60" s="25"/>
      <c r="C60" s="25"/>
      <c r="D60" s="25"/>
      <c r="E60" s="26"/>
      <c r="F60" s="26"/>
    </row>
    <row r="61" spans="2:6" ht="16.5">
      <c r="B61" s="25"/>
      <c r="C61" s="25"/>
      <c r="D61" s="25"/>
      <c r="E61" s="26"/>
      <c r="F61" s="26"/>
    </row>
    <row r="62" spans="2:6" ht="16.5">
      <c r="B62" s="25"/>
      <c r="C62" s="25"/>
      <c r="D62" s="25"/>
      <c r="E62" s="26"/>
      <c r="F62" s="26"/>
    </row>
    <row r="63" spans="2:6" ht="16.5">
      <c r="B63" s="25"/>
      <c r="C63" s="25"/>
      <c r="D63" s="25"/>
      <c r="E63" s="26"/>
      <c r="F63" s="26"/>
    </row>
    <row r="64" spans="2:6" ht="16.5">
      <c r="B64" s="25"/>
      <c r="C64" s="25"/>
      <c r="D64" s="25"/>
      <c r="E64" s="26"/>
      <c r="F64" s="26"/>
    </row>
    <row r="65" spans="2:6" ht="16.5">
      <c r="B65" s="25"/>
      <c r="C65" s="25"/>
      <c r="D65" s="25"/>
      <c r="E65" s="26"/>
      <c r="F65" s="26"/>
    </row>
    <row r="66" spans="2:6" ht="16.5">
      <c r="B66" s="25"/>
      <c r="C66" s="25"/>
      <c r="D66" s="25"/>
      <c r="E66" s="26"/>
      <c r="F66" s="26"/>
    </row>
    <row r="67" spans="2:6" ht="16.5">
      <c r="B67" s="25"/>
      <c r="C67" s="25"/>
      <c r="D67" s="25"/>
      <c r="E67" s="26"/>
      <c r="F67" s="26"/>
    </row>
    <row r="68" spans="2:6" ht="16.5">
      <c r="B68" s="25"/>
      <c r="C68" s="25"/>
      <c r="D68" s="25"/>
      <c r="E68" s="26"/>
      <c r="F68" s="26"/>
    </row>
    <row r="69" spans="2:6" ht="16.5">
      <c r="B69" s="25"/>
      <c r="C69" s="25"/>
      <c r="D69" s="25"/>
      <c r="E69" s="26"/>
      <c r="F69" s="26"/>
    </row>
    <row r="70" spans="2:6" ht="16.5">
      <c r="B70" s="25"/>
      <c r="C70" s="25"/>
      <c r="D70" s="25"/>
      <c r="E70" s="26"/>
      <c r="F70" s="26"/>
    </row>
    <row r="71" spans="2:6" ht="16.5">
      <c r="B71" s="25"/>
      <c r="C71" s="25"/>
      <c r="D71" s="25"/>
      <c r="E71" s="26"/>
      <c r="F71" s="26"/>
    </row>
    <row r="72" spans="2:6" ht="16.5">
      <c r="B72" s="25"/>
      <c r="C72" s="25"/>
      <c r="D72" s="25"/>
      <c r="E72" s="26"/>
      <c r="F72" s="26"/>
    </row>
    <row r="73" spans="2:6" ht="16.5">
      <c r="B73" s="25"/>
      <c r="C73" s="25"/>
      <c r="D73" s="25"/>
      <c r="E73" s="26"/>
      <c r="F73" s="26"/>
    </row>
    <row r="74" spans="2:6" ht="16.5">
      <c r="B74" s="25"/>
      <c r="C74" s="25"/>
      <c r="D74" s="25"/>
      <c r="E74" s="26"/>
      <c r="F74" s="26"/>
    </row>
    <row r="75" spans="2:6" ht="16.5">
      <c r="B75" s="25"/>
      <c r="C75" s="25"/>
      <c r="D75" s="25"/>
      <c r="E75" s="26"/>
      <c r="F75" s="26"/>
    </row>
    <row r="76" spans="2:6" ht="16.5">
      <c r="B76" s="25"/>
      <c r="C76" s="25"/>
      <c r="D76" s="25"/>
      <c r="E76" s="26"/>
      <c r="F76" s="26"/>
    </row>
    <row r="77" spans="2:6" ht="16.5">
      <c r="B77" s="25"/>
      <c r="C77" s="25"/>
      <c r="D77" s="25"/>
      <c r="E77" s="26"/>
      <c r="F77" s="26"/>
    </row>
    <row r="78" spans="2:6" ht="16.5">
      <c r="B78" s="25"/>
      <c r="C78" s="25"/>
      <c r="D78" s="25"/>
      <c r="E78" s="26"/>
      <c r="F78" s="26"/>
    </row>
    <row r="79" spans="2:6" ht="16.5">
      <c r="B79" s="25"/>
      <c r="C79" s="25"/>
      <c r="D79" s="25"/>
      <c r="E79" s="26"/>
      <c r="F79" s="26"/>
    </row>
    <row r="80" spans="2:6" ht="16.5">
      <c r="B80" s="25"/>
      <c r="C80" s="25"/>
      <c r="D80" s="25"/>
      <c r="E80" s="26"/>
      <c r="F80" s="26"/>
    </row>
    <row r="81" spans="2:6" ht="16.5">
      <c r="B81" s="25"/>
      <c r="C81" s="25"/>
      <c r="D81" s="25"/>
      <c r="E81" s="26"/>
      <c r="F81" s="26"/>
    </row>
    <row r="82" spans="2:6" ht="16.5">
      <c r="B82" s="25"/>
      <c r="C82" s="25"/>
      <c r="D82" s="25"/>
      <c r="E82" s="26"/>
      <c r="F82" s="26"/>
    </row>
    <row r="83" spans="2:6" ht="16.5">
      <c r="B83" s="25"/>
      <c r="C83" s="25"/>
      <c r="D83" s="25"/>
      <c r="E83" s="26"/>
      <c r="F83" s="26"/>
    </row>
    <row r="84" spans="2:6" ht="16.5">
      <c r="B84" s="25"/>
      <c r="C84" s="25"/>
      <c r="D84" s="25"/>
      <c r="E84" s="26"/>
      <c r="F84" s="26"/>
    </row>
    <row r="85" spans="2:6" ht="16.5">
      <c r="B85" s="25"/>
      <c r="C85" s="25"/>
      <c r="D85" s="25"/>
      <c r="E85" s="26"/>
      <c r="F85" s="26"/>
    </row>
    <row r="86" spans="2:6" ht="16.5">
      <c r="B86" s="25"/>
      <c r="C86" s="25"/>
      <c r="D86" s="25"/>
      <c r="E86" s="26"/>
      <c r="F86" s="26"/>
    </row>
    <row r="87" spans="2:6" ht="16.5">
      <c r="B87" s="25"/>
      <c r="C87" s="25"/>
      <c r="D87" s="25"/>
      <c r="E87" s="26"/>
      <c r="F87" s="26"/>
    </row>
    <row r="88" spans="2:6" ht="16.5">
      <c r="B88" s="25"/>
      <c r="C88" s="25"/>
      <c r="D88" s="25"/>
      <c r="E88" s="26"/>
      <c r="F88" s="26"/>
    </row>
    <row r="89" spans="2:6" ht="16.5">
      <c r="B89" s="25"/>
      <c r="C89" s="25"/>
      <c r="D89" s="25"/>
      <c r="E89" s="26"/>
      <c r="F89" s="26"/>
    </row>
    <row r="90" spans="2:6" ht="16.5">
      <c r="B90" s="25"/>
      <c r="C90" s="25"/>
      <c r="D90" s="25"/>
      <c r="E90" s="26"/>
      <c r="F90" s="26"/>
    </row>
    <row r="91" spans="2:6" ht="16.5">
      <c r="B91" s="25"/>
      <c r="C91" s="25"/>
      <c r="D91" s="25"/>
      <c r="E91" s="26"/>
      <c r="F91" s="26"/>
    </row>
    <row r="92" spans="2:6" ht="16.5">
      <c r="B92" s="25"/>
      <c r="C92" s="25"/>
      <c r="D92" s="25"/>
      <c r="E92" s="26"/>
      <c r="F92" s="26"/>
    </row>
    <row r="93" spans="2:6" ht="16.5">
      <c r="B93" s="25"/>
      <c r="C93" s="25"/>
      <c r="D93" s="25"/>
      <c r="E93" s="26"/>
      <c r="F93" s="26"/>
    </row>
    <row r="94" spans="2:6" ht="16.5">
      <c r="B94" s="25"/>
      <c r="C94" s="25"/>
      <c r="D94" s="25"/>
      <c r="E94" s="26"/>
      <c r="F94" s="26"/>
    </row>
    <row r="95" spans="2:6" ht="16.5">
      <c r="B95" s="25"/>
      <c r="C95" s="25"/>
      <c r="D95" s="25"/>
      <c r="E95" s="26"/>
      <c r="F95" s="26"/>
    </row>
    <row r="96" spans="2:6" ht="16.5">
      <c r="B96" s="25"/>
      <c r="C96" s="25"/>
      <c r="D96" s="25"/>
      <c r="E96" s="26"/>
      <c r="F96" s="26"/>
    </row>
    <row r="97" spans="2:6" ht="16.5">
      <c r="B97" s="25"/>
      <c r="C97" s="25"/>
      <c r="D97" s="25"/>
      <c r="E97" s="26"/>
      <c r="F97" s="26"/>
    </row>
    <row r="98" spans="2:6" ht="16.5">
      <c r="B98" s="25"/>
      <c r="C98" s="25"/>
      <c r="D98" s="25"/>
      <c r="E98" s="26"/>
      <c r="F98" s="26"/>
    </row>
    <row r="99" spans="2:6" ht="16.5">
      <c r="B99" s="25"/>
      <c r="C99" s="25"/>
      <c r="D99" s="25"/>
      <c r="E99" s="26"/>
      <c r="F99" s="26"/>
    </row>
    <row r="100" spans="2:6" ht="16.5">
      <c r="B100" s="25"/>
      <c r="C100" s="25"/>
      <c r="D100" s="25"/>
      <c r="E100" s="26"/>
      <c r="F100" s="26"/>
    </row>
    <row r="101" spans="2:6" ht="16.5">
      <c r="B101" s="25"/>
      <c r="C101" s="25"/>
      <c r="D101" s="25"/>
      <c r="E101" s="26"/>
      <c r="F101" s="26"/>
    </row>
    <row r="102" spans="2:6" ht="16.5">
      <c r="B102" s="25"/>
      <c r="C102" s="25"/>
      <c r="D102" s="25"/>
      <c r="E102" s="26"/>
      <c r="F102" s="26"/>
    </row>
  </sheetData>
  <sheetProtection/>
  <mergeCells count="8">
    <mergeCell ref="F4:F6"/>
    <mergeCell ref="C4:C6"/>
    <mergeCell ref="E1:F1"/>
    <mergeCell ref="A2:F2"/>
    <mergeCell ref="A4:A6"/>
    <mergeCell ref="E4:E6"/>
    <mergeCell ref="B4:B6"/>
    <mergeCell ref="D4:D6"/>
  </mergeCells>
  <printOptions horizontalCentered="1" verticalCentered="1"/>
  <pageMargins left="0.33" right="0.1968503937007874" top="0.18" bottom="0.1968503937007874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jvasilenko</dc:creator>
  <cp:keywords/>
  <dc:description/>
  <cp:lastModifiedBy>llebedinskaya</cp:lastModifiedBy>
  <cp:lastPrinted>2013-10-23T15:48:12Z</cp:lastPrinted>
  <dcterms:created xsi:type="dcterms:W3CDTF">2013-10-23T11:43:27Z</dcterms:created>
  <dcterms:modified xsi:type="dcterms:W3CDTF">2013-10-23T15:48:15Z</dcterms:modified>
  <cp:category/>
  <cp:version/>
  <cp:contentType/>
  <cp:contentStatus/>
</cp:coreProperties>
</file>